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ra\Desktop\ЗВІТИ 2020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 s="1"/>
  <c r="F16" i="15"/>
  <c r="G16" i="15"/>
  <c r="G46" i="15"/>
  <c r="H16" i="15"/>
  <c r="I16" i="15"/>
  <c r="I46" i="15"/>
  <c r="J16" i="15"/>
  <c r="J46" i="15" s="1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 s="1"/>
  <c r="J45" i="15"/>
  <c r="D7" i="22" s="1"/>
  <c r="I45" i="15"/>
  <c r="H45" i="15"/>
  <c r="H46" i="15"/>
  <c r="D9" i="22"/>
  <c r="G45" i="15"/>
  <c r="F45" i="15"/>
  <c r="F46" i="15"/>
  <c r="D8" i="22"/>
  <c r="E45" i="15"/>
  <c r="L45" i="15"/>
  <c r="D4" i="22"/>
  <c r="E46" i="15"/>
  <c r="L46" i="15" s="1"/>
  <c r="D3" i="22" l="1"/>
  <c r="D10" i="22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<sst xmlns="http://schemas.openxmlformats.org/spreadsheetml/2006/main" count="290" uniqueCount="217">
  <si>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</si>
  <si>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</si>
  <si>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</si>
  <si>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</si>
  <si>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</si>
  <si>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</si>
  <si>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</si>
  <si>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</si>
  <si>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</si>
  <si>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</si>
  <si>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</si>
  <si>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</si>
  <si>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</si>
  <si>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</si>
  <si>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</si>
  <si>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</si>
  <si>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</si>
  <si>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</si>
  <si>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</si>
  <si>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</si>
  <si>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</si>
  <si>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</si>
  <si>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</si>
  <si>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</si>
  <si>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</si>
  <si>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</si>
  <si>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</si>
  <si>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</si>
  <si>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</si>
  <si>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</si>
  <si>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</si>
  <si>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</si>
  <si>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</si>
  <si>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</si>
  <si>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</si>
  <si>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</si>
  <si>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</si>
  <si>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</si>
  <si>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</si>
  <si>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</si>
  <si>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</si>
  <si>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</si>
  <si>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</si>
  <si>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</si>
  <si>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</si>
  <si>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</si>
  <si>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</si>
  <si>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</si>
  <si>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</si>
  <si>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</si>
  <si>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</si>
  <si>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</si>
  <si>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</si>
  <si>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</si>
  <si>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</si>
  <si>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</si>
  <si>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</si>
  <si>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</si>
  <si>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</si>
  <si>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</si>
  <si>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</si>
  <si>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</si>
  <si>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</si>
  <si>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</si>
  <si>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</si>
  <si>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</si>
  <si>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</si>
  <si>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</si>
  <si>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</si>
  <si>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</si>
  <si>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</si>
  <si>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</si>
  <si>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</si>
  <si>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</si>
  <si>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</si>
  <si>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</si>
  <si>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</si>
  <si>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</si>
  <si>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</si>
  <si>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</si>
  <si>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</si>
  <si>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</si>
  <si>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</si>
  <si>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</si>
  <si>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</si>
  <si>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</si>
  <si>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</si>
  <si>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</si>
  <si>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</si>
  <si>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</si>
  <si>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</si>
  <si>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</si>
  <si>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</si>
  <si>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</si>
  <si>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</si>
  <si>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</si>
  <si>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</si>
  <si>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</si>
  <si>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</si>
  <si>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</si>
  <si>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</si>
  <si>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</si>
  <si>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</si>
  <si>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</si>
  <si>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</si>
  <si>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</si>
  <si>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</si>
  <si>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</si>
  <si>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</si>
  <si>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</si>
  <si>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</si>
  <si>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</si>
  <si>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</si>
  <si>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</si>
  <si>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</si>
  <si>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</si>
  <si>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</si>
  <si>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</si>
  <si>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</si>
  <si>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</si>
  <si>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</si>
  <si>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</si>
  <si>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</si>
  <si>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</si>
  <si>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</si>
  <si>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</si>
  <si>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</si>
  <si>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</si>
  <si>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</si>
  <si>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</si>
  <si>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</si>
  <si>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</si>
  <si>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</si>
  <si>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</si>
  <si>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</si>
  <si>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</si>
  <si>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</si>
  <si>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</si>
  <si>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</si>
  <si>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</si>
  <si>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</si>
  <si>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</si>
  <si>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</si>
  <si>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</si>
  <si>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</si>
  <si>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</si>
  <si>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</si>
  <si>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</si>
  <si>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</si>
  <si>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</si>
  <si>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</si>
  <si>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</si>
  <si>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</si>
  <si>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</si>
  <si>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</si>
  <si>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</si>
  <si>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</si>
  <si>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</si>
  <si>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</si>
  <si>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</si>
  <si>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</si>
  <si>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</si>
  <si>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</si>
  <si>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</si>
  <si>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</si>
  <si>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</si>
  <si>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</si>
  <si>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</si>
  <si>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</si>
  <si>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</si>
  <si>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</si>
  <si>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</si>
  <si>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</si>
  <si>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</si>
  <si>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</si>
  <si>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</si>
  <si>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</si>
  <si>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</si>
  <si>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</si>
  <si>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</si>
  <si>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</si>
  <si>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</si>
  <si>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</si>
  <si>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</si>
  <si>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</si>
  <si>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</si>
  <si>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</si>
  <si>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</si>
  <si>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</si>
  <si>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</si>
  <si>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</si>
  <si>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</si>
  <si>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</si>
  <si>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</si>
  <si>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</si>
  <si>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</si>
  <si>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</si>
  <si>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</si>
  <si>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</si>
  <si>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</si>
  <si>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</si>
  <si>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</si>
  <si>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</si>
  <si>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</si>
  <si>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</si>
  <si>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</si>
  <si>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</si>
  <si>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</si>
  <si>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Богородчанський районний суд Івано-Франківської області</t>
  </si>
  <si>
    <t>77701.смт. Богородчани.вул. Шевченка 68</t>
  </si>
  <si>
    <t>Доручення судів України / іноземних судів</t>
  </si>
  <si>
    <t xml:space="preserve">Розглянуто справ судом присяжних </t>
  </si>
  <si>
    <t>Л.М. Битківський</t>
  </si>
  <si>
    <t>В.Т. Басараб</t>
  </si>
  <si>
    <t xml:space="preserve"> (03471)2-41-62</t>
  </si>
  <si>
    <t>inbox@bg.if.court.gov.ua</t>
  </si>
  <si>
    <t>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</si>
</sst>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3" fillId="0" borderId="0" applyFont="0" applyFill="0" applyBorder="0" applyAlignment="0" applyProtection="0"/>
    <xf numFmtId="195" fontId="1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8" applyNumberFormat="1" applyFont="1" applyFill="1" applyBorder="1" applyAlignment="1" applyProtection="1">
      <alignment horizontal="left" vertical="top" wrapText="1"/>
    </xf>
    <xf numFmtId="0" fontId="6" fillId="0" borderId="22" xfId="48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8" applyNumberFormat="1" applyFont="1" applyFill="1" applyBorder="1" applyAlignment="1" applyProtection="1">
      <alignment horizontal="left" vertical="center" wrapText="1"/>
    </xf>
    <xf numFmtId="0" fontId="46" fillId="0" borderId="22" xfId="48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8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Звичайни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 2" xfId="47"/>
    <cellStyle name="Фінансовий [0]" xfId="48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&amp;C&amp;L4346EDDE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186</v>
      </c>
      <c r="F6" s="105">
        <v>126</v>
      </c>
      <c r="G6" s="105">
        <v>2</v>
      </c>
      <c r="H6" s="105">
        <v>126</v>
      </c>
      <c r="I6" s="105" t="s">
        <v>206</v>
      </c>
      <c r="J6" s="105">
        <v>60</v>
      </c>
      <c r="K6" s="84">
        <v>26</v>
      </c>
      <c r="L6" s="91">
        <f t="shared" ref="L6:L46" si="0">E6-F6</f>
        <v>60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310</v>
      </c>
      <c r="F7" s="105">
        <v>310</v>
      </c>
      <c r="G7" s="105"/>
      <c r="H7" s="105">
        <v>310</v>
      </c>
      <c r="I7" s="105">
        <v>275</v>
      </c>
      <c r="J7" s="105"/>
      <c r="K7" s="84"/>
      <c r="L7" s="91">
        <f t="shared" si="0"/>
        <v>0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39</v>
      </c>
      <c r="F9" s="105">
        <v>38</v>
      </c>
      <c r="G9" s="105"/>
      <c r="H9" s="85">
        <v>38</v>
      </c>
      <c r="I9" s="105">
        <v>26</v>
      </c>
      <c r="J9" s="105">
        <v>1</v>
      </c>
      <c r="K9" s="84"/>
      <c r="L9" s="91">
        <f t="shared" si="0"/>
        <v>1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13</v>
      </c>
      <c r="F12" s="105">
        <v>13</v>
      </c>
      <c r="G12" s="105"/>
      <c r="H12" s="105">
        <v>13</v>
      </c>
      <c r="I12" s="105">
        <v>11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5</v>
      </c>
      <c r="F15" s="112">
        <v>5</v>
      </c>
      <c r="G15" s="112"/>
      <c r="H15" s="112">
        <v>4</v>
      </c>
      <c r="I15" s="112">
        <v>3</v>
      </c>
      <c r="J15" s="112">
        <v>1</v>
      </c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553</v>
      </c>
      <c r="F16" s="86">
        <f t="shared" si="1"/>
        <v>492</v>
      </c>
      <c r="G16" s="86">
        <f t="shared" si="1"/>
        <v>2</v>
      </c>
      <c r="H16" s="86">
        <f t="shared" si="1"/>
        <v>491</v>
      </c>
      <c r="I16" s="86">
        <f t="shared" si="1"/>
        <v>315</v>
      </c>
      <c r="J16" s="86">
        <f t="shared" si="1"/>
        <v>62</v>
      </c>
      <c r="K16" s="86">
        <f t="shared" si="1"/>
        <v>26</v>
      </c>
      <c r="L16" s="91">
        <f t="shared" si="0"/>
        <v>61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39</v>
      </c>
      <c r="F17" s="84">
        <v>38</v>
      </c>
      <c r="G17" s="84"/>
      <c r="H17" s="84">
        <v>39</v>
      </c>
      <c r="I17" s="84">
        <v>32</v>
      </c>
      <c r="J17" s="84"/>
      <c r="K17" s="84"/>
      <c r="L17" s="91">
        <f t="shared" si="0"/>
        <v>1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37</v>
      </c>
      <c r="F18" s="84">
        <v>32</v>
      </c>
      <c r="G18" s="84">
        <v>1</v>
      </c>
      <c r="H18" s="84">
        <v>37</v>
      </c>
      <c r="I18" s="84">
        <v>24</v>
      </c>
      <c r="J18" s="84"/>
      <c r="K18" s="84"/>
      <c r="L18" s="91">
        <f t="shared" si="0"/>
        <v>5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>
        <v>2</v>
      </c>
      <c r="F20" s="84">
        <v>2</v>
      </c>
      <c r="G20" s="84"/>
      <c r="H20" s="84">
        <v>2</v>
      </c>
      <c r="I20" s="84">
        <v>2</v>
      </c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46</v>
      </c>
      <c r="F25" s="94">
        <v>41</v>
      </c>
      <c r="G25" s="94">
        <v>1</v>
      </c>
      <c r="H25" s="94">
        <v>46</v>
      </c>
      <c r="I25" s="94">
        <v>26</v>
      </c>
      <c r="J25" s="94"/>
      <c r="K25" s="94"/>
      <c r="L25" s="91">
        <f t="shared" si="0"/>
        <v>5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111</v>
      </c>
      <c r="F26" s="84">
        <v>111</v>
      </c>
      <c r="G26" s="84"/>
      <c r="H26" s="84">
        <v>89</v>
      </c>
      <c r="I26" s="84">
        <v>73</v>
      </c>
      <c r="J26" s="84">
        <v>22</v>
      </c>
      <c r="K26" s="84"/>
      <c r="L26" s="91">
        <f t="shared" si="0"/>
        <v>0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>
        <v>1</v>
      </c>
      <c r="F27" s="84">
        <v>1</v>
      </c>
      <c r="G27" s="84"/>
      <c r="H27" s="84">
        <v>1</v>
      </c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495</v>
      </c>
      <c r="F28" s="84">
        <v>487</v>
      </c>
      <c r="G28" s="84"/>
      <c r="H28" s="84">
        <v>487</v>
      </c>
      <c r="I28" s="84">
        <v>459</v>
      </c>
      <c r="J28" s="84">
        <v>8</v>
      </c>
      <c r="K28" s="84"/>
      <c r="L28" s="91">
        <f t="shared" si="0"/>
        <v>8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566</v>
      </c>
      <c r="F29" s="84">
        <v>465</v>
      </c>
      <c r="G29" s="84">
        <v>3</v>
      </c>
      <c r="H29" s="84">
        <v>446</v>
      </c>
      <c r="I29" s="84">
        <v>372</v>
      </c>
      <c r="J29" s="84">
        <v>120</v>
      </c>
      <c r="K29" s="84">
        <v>2</v>
      </c>
      <c r="L29" s="91">
        <f t="shared" si="0"/>
        <v>101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43</v>
      </c>
      <c r="F30" s="84">
        <v>43</v>
      </c>
      <c r="G30" s="84"/>
      <c r="H30" s="84">
        <v>43</v>
      </c>
      <c r="I30" s="84">
        <v>34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39</v>
      </c>
      <c r="F31" s="84">
        <v>34</v>
      </c>
      <c r="G31" s="84"/>
      <c r="H31" s="84">
        <v>36</v>
      </c>
      <c r="I31" s="84">
        <v>34</v>
      </c>
      <c r="J31" s="84">
        <v>3</v>
      </c>
      <c r="K31" s="84"/>
      <c r="L31" s="91">
        <f t="shared" si="0"/>
        <v>5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7</v>
      </c>
      <c r="F32" s="84">
        <v>6</v>
      </c>
      <c r="G32" s="84"/>
      <c r="H32" s="84">
        <v>6</v>
      </c>
      <c r="I32" s="84">
        <v>3</v>
      </c>
      <c r="J32" s="84">
        <v>1</v>
      </c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3</v>
      </c>
      <c r="F33" s="84">
        <v>3</v>
      </c>
      <c r="G33" s="84"/>
      <c r="H33" s="84">
        <v>2</v>
      </c>
      <c r="I33" s="84"/>
      <c r="J33" s="84">
        <v>1</v>
      </c>
      <c r="K33" s="84"/>
      <c r="L33" s="91">
        <f t="shared" si="0"/>
        <v>0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>
        <v>4</v>
      </c>
      <c r="F36" s="84">
        <v>4</v>
      </c>
      <c r="G36" s="84"/>
      <c r="H36" s="84">
        <v>4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44</v>
      </c>
      <c r="F37" s="84">
        <v>43</v>
      </c>
      <c r="G37" s="84"/>
      <c r="H37" s="84">
        <v>43</v>
      </c>
      <c r="I37" s="84">
        <v>33</v>
      </c>
      <c r="J37" s="84">
        <v>1</v>
      </c>
      <c r="K37" s="84"/>
      <c r="L37" s="91">
        <f t="shared" si="0"/>
        <v>1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821</v>
      </c>
      <c r="F40" s="94">
        <v>712</v>
      </c>
      <c r="G40" s="94">
        <v>3</v>
      </c>
      <c r="H40" s="94">
        <v>665</v>
      </c>
      <c r="I40" s="94">
        <v>515</v>
      </c>
      <c r="J40" s="94">
        <v>156</v>
      </c>
      <c r="K40" s="94">
        <v>2</v>
      </c>
      <c r="L40" s="91">
        <f t="shared" si="0"/>
        <v>109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539</v>
      </c>
      <c r="F41" s="84">
        <v>530</v>
      </c>
      <c r="G41" s="84"/>
      <c r="H41" s="84">
        <v>533</v>
      </c>
      <c r="I41" s="84" t="s">
        <v>206</v>
      </c>
      <c r="J41" s="84">
        <v>6</v>
      </c>
      <c r="K41" s="84"/>
      <c r="L41" s="91">
        <f t="shared" si="0"/>
        <v>9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>
        <v>9</v>
      </c>
      <c r="F42" s="84">
        <v>9</v>
      </c>
      <c r="G42" s="84"/>
      <c r="H42" s="84">
        <v>9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2</v>
      </c>
      <c r="F43" s="84">
        <v>2</v>
      </c>
      <c r="G43" s="84"/>
      <c r="H43" s="84">
        <v>2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541</v>
      </c>
      <c r="F45" s="84">
        <f>F41+F43+F44</f>
        <v>532</v>
      </c>
      <c r="G45" s="84">
        <f>G41+G43+G44</f>
        <v>0</v>
      </c>
      <c r="H45" s="84">
        <f>H41+H43+H44</f>
        <v>535</v>
      </c>
      <c r="I45" s="84">
        <f>I43+I44</f>
        <v>2</v>
      </c>
      <c r="J45" s="84">
        <f>J41+J43+J44</f>
        <v>6</v>
      </c>
      <c r="K45" s="84">
        <f>K41+K43+K44</f>
        <v>0</v>
      </c>
      <c r="L45" s="91">
        <f t="shared" si="0"/>
        <v>9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1961</v>
      </c>
      <c r="F46" s="84">
        <f t="shared" si="2"/>
        <v>1777</v>
      </c>
      <c r="G46" s="84">
        <f t="shared" si="2"/>
        <v>6</v>
      </c>
      <c r="H46" s="84">
        <f t="shared" si="2"/>
        <v>1737</v>
      </c>
      <c r="I46" s="84">
        <f t="shared" si="2"/>
        <v>858</v>
      </c>
      <c r="J46" s="84">
        <f t="shared" si="2"/>
        <v>224</v>
      </c>
      <c r="K46" s="84">
        <f t="shared" si="2"/>
        <v>28</v>
      </c>
      <c r="L46" s="91">
        <f t="shared" si="0"/>
        <v>184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&amp;R2&amp;C&amp;R2&amp;L4346EDDE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2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2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58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2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/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12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18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8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/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36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>
        <v>2</v>
      </c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>
        <v>9</v>
      </c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12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36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/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380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10</v>
      </c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>
        <v>6</v>
      </c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>
        <v>30</v>
      </c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>
        <v>14</v>
      </c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>
        <v>2</v>
      </c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16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40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3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/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3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3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/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2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&amp;R3&amp;C&amp;R3&amp;L4346EDDE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126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86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19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38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/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>
        <v>1</v>
      </c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3</v>
      </c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240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18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3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>
        <v>1</v>
      </c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>
        <v>10</v>
      </c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12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46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18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164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170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164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575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246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13729325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833138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11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4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220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13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4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4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1581</v>
      </c>
      <c r="F57" s="115">
        <f>F58+F61+F62+F63</f>
        <v>142</v>
      </c>
      <c r="G57" s="115">
        <f>G58+G61+G62+G63</f>
        <v>11</v>
      </c>
      <c r="H57" s="115">
        <f>H58+H61+H62+H63</f>
        <v>2</v>
      </c>
      <c r="I57" s="115">
        <f>I58+I61+I62+I63</f>
        <v>1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452</v>
      </c>
      <c r="F58" s="94">
        <v>30</v>
      </c>
      <c r="G58" s="94">
        <v>7</v>
      </c>
      <c r="H58" s="94">
        <v>1</v>
      </c>
      <c r="I58" s="94">
        <v>1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88</v>
      </c>
      <c r="F59" s="86">
        <v>29</v>
      </c>
      <c r="G59" s="86">
        <v>7</v>
      </c>
      <c r="H59" s="86">
        <v>1</v>
      </c>
      <c r="I59" s="86">
        <v>1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310</v>
      </c>
      <c r="F60" s="86"/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>
        <v>44</v>
      </c>
      <c r="F61" s="84">
        <v>2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557</v>
      </c>
      <c r="F62" s="84">
        <v>103</v>
      </c>
      <c r="G62" s="84">
        <v>4</v>
      </c>
      <c r="H62" s="84">
        <v>1</v>
      </c>
      <c r="I62" s="84"/>
    </row>
    <row r="63" spans="1:9" ht="13.5" customHeight="1" x14ac:dyDescent="0.2">
      <c r="A63" s="195" t="s">
        <v>108</v>
      </c>
      <c r="B63" s="195"/>
      <c r="C63" s="195"/>
      <c r="D63" s="195"/>
      <c r="E63" s="84">
        <v>528</v>
      </c>
      <c r="F63" s="84">
        <v>7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777</v>
      </c>
      <c r="G67" s="108">
        <v>4583652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353</v>
      </c>
      <c r="G68" s="88">
        <v>3593609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424</v>
      </c>
      <c r="G69" s="88">
        <v>990043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302</v>
      </c>
      <c r="G70" s="108">
        <v>213282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&amp;R4&amp;C&amp;R4&amp;L4346EDDE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12.5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41.935483870967744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1.2820512820512822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97.749015194147447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434.25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490.25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38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31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109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2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36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60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18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214</v>
      </c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&amp;R5&amp;C&amp;R5&amp;L4346EDDE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'!Область_друку</vt:lpstr>
      <vt:lpstr>'розділ 3'!Область_друку</vt:lpstr>
      <vt:lpstr>'Титульний лист 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2020-09-01T06:11:52Z</cp:lastPrinted>
  <dcterms:created xsi:type="dcterms:W3CDTF">2004-04-20T14:33:35Z</dcterms:created>
  <dcterms:modified xsi:type="dcterms:W3CDTF">2021-03-02T13:17:15Z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1-мзс_00338_4.2020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4346EDDE</vt:lpwstr>
  </property>
  <property fmtid="{D5CDD505-2E9C-101B-9397-08002B2CF9AE}" pid="9" name="Підрозділ">
    <vt:lpwstr>Богородчанський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547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